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80" activeTab="0"/>
  </bookViews>
  <sheets>
    <sheet name="Brutto_bilanca" sheetId="1" r:id="rId1"/>
    <sheet name="KASE I POZAJMICE" sheetId="2" r:id="rId2"/>
  </sheets>
  <definedNames>
    <definedName name="_xlnm._FilterDatabase" localSheetId="0" hidden="1">'Brutto_bilanca'!$A$9:$E$17</definedName>
    <definedName name="Brutto_bilanca">'Brutto_bilanca'!$A$2:$C$16</definedName>
  </definedNames>
  <calcPr fullCalcOnLoad="1"/>
</workbook>
</file>

<file path=xl/sharedStrings.xml><?xml version="1.0" encoding="utf-8"?>
<sst xmlns="http://schemas.openxmlformats.org/spreadsheetml/2006/main" count="67" uniqueCount="59">
  <si>
    <t>GRUPA</t>
  </si>
  <si>
    <t>KONTO</t>
  </si>
  <si>
    <t>321</t>
  </si>
  <si>
    <t>3211</t>
  </si>
  <si>
    <t>331</t>
  </si>
  <si>
    <t>3312</t>
  </si>
  <si>
    <t>361</t>
  </si>
  <si>
    <t>3611</t>
  </si>
  <si>
    <t>421</t>
  </si>
  <si>
    <t>4211</t>
  </si>
  <si>
    <t>425</t>
  </si>
  <si>
    <t>42571</t>
  </si>
  <si>
    <t>443</t>
  </si>
  <si>
    <t>44310</t>
  </si>
  <si>
    <t>451</t>
  </si>
  <si>
    <t>4511</t>
  </si>
  <si>
    <t>451110</t>
  </si>
  <si>
    <t>462</t>
  </si>
  <si>
    <t>46247</t>
  </si>
  <si>
    <t>Ostali nespomenuti rashodi</t>
  </si>
  <si>
    <t>IZNOS</t>
  </si>
  <si>
    <t xml:space="preserve">Članarine </t>
  </si>
  <si>
    <t>Provizije</t>
  </si>
  <si>
    <t>Službena putovanja zaposlenih (dnevnica, loko i ostali troškovi)</t>
  </si>
  <si>
    <t>UKUPNO PRIHODI</t>
  </si>
  <si>
    <t>PRIHODI</t>
  </si>
  <si>
    <t>RASHODI</t>
  </si>
  <si>
    <t>UKUPNI RASHODI</t>
  </si>
  <si>
    <t>KASA</t>
  </si>
  <si>
    <t>KUP HC</t>
  </si>
  <si>
    <t>KUP NCS</t>
  </si>
  <si>
    <t>KUP SRHC</t>
  </si>
  <si>
    <t>ČLANSKI ULOG</t>
  </si>
  <si>
    <t>UPISNINA</t>
  </si>
  <si>
    <t>PROVIZIJA</t>
  </si>
  <si>
    <t>ČL. ZA RAD KASE</t>
  </si>
  <si>
    <t>STANJE  NA DAN 31.12.2019</t>
  </si>
  <si>
    <t>BINA ISTRA</t>
  </si>
  <si>
    <t>CENTRALA</t>
  </si>
  <si>
    <t>HAC</t>
  </si>
  <si>
    <t>HC</t>
  </si>
  <si>
    <t>PROMET I STANJE ZAJMOVA PO KASAMA  NA DAN 31.12.2019</t>
  </si>
  <si>
    <t>STANJE ZAJMOVA NA DAN</t>
  </si>
  <si>
    <t>DANI ZAJMOVI U TOKU 2019</t>
  </si>
  <si>
    <t>STANJE POZAJMICA (IZVAN KASE)                      NA DAN 31.12.2019</t>
  </si>
  <si>
    <t>OTPLAĆENI ZAJMOVI U TOKU 2019</t>
  </si>
  <si>
    <t>PRIJEBOJ ZAJMOVA IZ ČLANSKOG ULOGA ILI NOVIM ZAJMOM U TOKU 2019</t>
  </si>
  <si>
    <t>UKUPNO PROVIZIJA</t>
  </si>
  <si>
    <t>Intelektualne i osobne usluge (drugi dohodak,au,ug o d.)</t>
  </si>
  <si>
    <t>Refundacije</t>
  </si>
  <si>
    <t>Donacije</t>
  </si>
  <si>
    <t>Solidarna pomoć</t>
  </si>
  <si>
    <t>Amortizacija, Kotizacija, Bankarske usluge</t>
  </si>
  <si>
    <t>Otpis potraživanja</t>
  </si>
  <si>
    <t>Prigodni darovi</t>
  </si>
  <si>
    <t>Stanje računa na 31.12.2021.</t>
  </si>
  <si>
    <t>Višak sredstava (Prihod - Rashod)</t>
  </si>
  <si>
    <t xml:space="preserve">GRUPA </t>
  </si>
  <si>
    <t>Finacijsko izješće za 2021. godinu  /  PODRUŽNICA HAC - NCS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</si>
</sst>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#,##0\ &quot;kn&quot;;\-#,##0\ &quot;kn&quot;"/>
    <numFmt numFmtId="171" formatCode="#,##0\ &quot;kn&quot;;[Red]\-#,##0\ &quot;kn&quot;"/>
    <numFmt numFmtId="172" formatCode="#,##0.00\ &quot;kn&quot;;\-#,##0.00\ &quot;kn&quot;"/>
    <numFmt numFmtId="173" formatCode="#,##0.00\ &quot;kn&quot;;[Red]\-#,##0.00\ &quot;kn&quot;"/>
    <numFmt numFmtId="174" formatCode="_-* #,##0\ &quot;kn&quot;_-;\-* #,##0\ &quot;kn&quot;_-;_-* &quot;-&quot;\ &quot;kn&quot;_-;_-@_-"/>
    <numFmt numFmtId="175" formatCode="_-* #,##0\ _k_n_-;\-* #,##0\ _k_n_-;_-* &quot;-&quot;\ _k_n_-;_-@_-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4" fillId="0" borderId="0" xfId="0" applyFont="1" applyAlignment="1">
      <alignment/>
    </xf>
    <xf numFmtId="4" fontId="25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vertical="center"/>
    </xf>
    <xf numFmtId="0" fontId="26" fillId="12" borderId="12" xfId="0" applyFont="1" applyFill="1" applyBorder="1" applyAlignment="1">
      <alignment horizontal="center" vertical="center"/>
    </xf>
    <xf numFmtId="4" fontId="26" fillId="12" borderId="12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" fontId="26" fillId="12" borderId="12" xfId="0" applyNumberFormat="1" applyFont="1" applyFill="1" applyBorder="1" applyAlignment="1">
      <alignment horizontal="center" vertical="center" wrapText="1"/>
    </xf>
    <xf numFmtId="0" fontId="26" fillId="12" borderId="12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6" fillId="12" borderId="13" xfId="0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 wrapText="1"/>
    </xf>
    <xf numFmtId="4" fontId="49" fillId="0" borderId="11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NumberFormat="1" applyFont="1" applyAlignment="1" quotePrefix="1">
      <alignment horizontal="center" vertical="center" wrapText="1"/>
    </xf>
    <xf numFmtId="0" fontId="25" fillId="0" borderId="0" xfId="0" applyNumberFormat="1" applyFont="1" applyAlignment="1" quotePrefix="1">
      <alignment horizontal="center" vertical="center"/>
    </xf>
    <xf numFmtId="4" fontId="26" fillId="12" borderId="14" xfId="0" applyNumberFormat="1" applyFont="1" applyFill="1" applyBorder="1" applyAlignment="1">
      <alignment horizontal="center" vertical="center"/>
    </xf>
    <xf numFmtId="4" fontId="30" fillId="0" borderId="15" xfId="0" applyNumberFormat="1" applyFont="1" applyBorder="1" applyAlignment="1">
      <alignment vertical="center" wrapText="1"/>
    </xf>
    <xf numFmtId="4" fontId="28" fillId="0" borderId="0" xfId="0" applyNumberFormat="1" applyFont="1" applyFill="1" applyAlignment="1">
      <alignment horizontal="center" vertical="center"/>
    </xf>
    <xf numFmtId="0" fontId="26" fillId="1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 readingOrder="1"/>
    </xf>
    <xf numFmtId="4" fontId="50" fillId="0" borderId="0" xfId="0" applyNumberFormat="1" applyFont="1" applyFill="1" applyBorder="1" applyAlignment="1">
      <alignment horizontal="right" vertical="center" wrapText="1" readingOrder="1"/>
    </xf>
    <xf numFmtId="0" fontId="26" fillId="13" borderId="16" xfId="0" applyFont="1" applyFill="1" applyBorder="1" applyAlignment="1">
      <alignment horizontal="center" vertical="center"/>
    </xf>
    <xf numFmtId="0" fontId="26" fillId="13" borderId="17" xfId="0" applyFont="1" applyFill="1" applyBorder="1" applyAlignment="1">
      <alignment horizontal="center" vertical="center"/>
    </xf>
    <xf numFmtId="4" fontId="26" fillId="13" borderId="18" xfId="0" applyNumberFormat="1" applyFont="1" applyFill="1" applyBorder="1" applyAlignment="1">
      <alignment vertical="center"/>
    </xf>
    <xf numFmtId="0" fontId="26" fillId="13" borderId="18" xfId="0" applyFont="1" applyFill="1" applyBorder="1" applyAlignment="1">
      <alignment horizontal="center" vertical="center"/>
    </xf>
    <xf numFmtId="0" fontId="31" fillId="13" borderId="16" xfId="0" applyFont="1" applyFill="1" applyBorder="1" applyAlignment="1">
      <alignment horizontal="center" vertical="center"/>
    </xf>
    <xf numFmtId="0" fontId="31" fillId="13" borderId="17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7" xfId="0" applyFont="1" applyFill="1" applyBorder="1" applyAlignment="1">
      <alignment horizontal="center" vertical="center" wrapText="1"/>
    </xf>
    <xf numFmtId="0" fontId="29" fillId="13" borderId="18" xfId="0" applyFont="1" applyFill="1" applyBorder="1" applyAlignment="1">
      <alignment horizontal="center" vertical="center" wrapText="1"/>
    </xf>
    <xf numFmtId="4" fontId="29" fillId="13" borderId="15" xfId="0" applyNumberFormat="1" applyFont="1" applyFill="1" applyBorder="1" applyAlignment="1">
      <alignment vertical="center"/>
    </xf>
    <xf numFmtId="0" fontId="26" fillId="13" borderId="16" xfId="0" applyFont="1" applyFill="1" applyBorder="1" applyAlignment="1">
      <alignment horizontal="center" vertical="center" wrapText="1"/>
    </xf>
    <xf numFmtId="0" fontId="26" fillId="13" borderId="17" xfId="0" applyFont="1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4" fontId="26" fillId="13" borderId="15" xfId="0" applyNumberFormat="1" applyFont="1" applyFill="1" applyBorder="1" applyAlignment="1">
      <alignment vertical="center"/>
    </xf>
    <xf numFmtId="0" fontId="26" fillId="13" borderId="16" xfId="48" applyNumberFormat="1" applyFont="1" applyFill="1" applyBorder="1" applyAlignment="1" quotePrefix="1">
      <alignment horizontal="center" vertical="center"/>
    </xf>
    <xf numFmtId="0" fontId="26" fillId="13" borderId="17" xfId="48" applyNumberFormat="1" applyFont="1" applyFill="1" applyBorder="1" applyAlignment="1" quotePrefix="1">
      <alignment horizontal="center" vertical="center"/>
    </xf>
    <xf numFmtId="0" fontId="26" fillId="13" borderId="18" xfId="48" applyNumberFormat="1" applyFont="1" applyFill="1" applyBorder="1" applyAlignment="1" quotePrefix="1">
      <alignment horizontal="center" vertical="center"/>
    </xf>
    <xf numFmtId="4" fontId="26" fillId="13" borderId="15" xfId="48" applyNumberFormat="1" applyFont="1" applyFill="1" applyBorder="1" applyAlignment="1">
      <alignment vertical="center"/>
    </xf>
    <xf numFmtId="0" fontId="25" fillId="0" borderId="19" xfId="0" applyNumberFormat="1" applyFont="1" applyBorder="1" applyAlignment="1" quotePrefix="1">
      <alignment horizontal="center" vertical="center"/>
    </xf>
    <xf numFmtId="4" fontId="25" fillId="0" borderId="20" xfId="0" applyNumberFormat="1" applyFont="1" applyBorder="1" applyAlignment="1">
      <alignment vertical="center"/>
    </xf>
    <xf numFmtId="0" fontId="25" fillId="0" borderId="21" xfId="0" applyNumberFormat="1" applyFont="1" applyBorder="1" applyAlignment="1" quotePrefix="1">
      <alignment horizontal="center" vertical="center"/>
    </xf>
    <xf numFmtId="4" fontId="25" fillId="0" borderId="22" xfId="0" applyNumberFormat="1" applyFont="1" applyBorder="1" applyAlignment="1">
      <alignment vertical="center"/>
    </xf>
    <xf numFmtId="0" fontId="25" fillId="0" borderId="23" xfId="0" applyNumberFormat="1" applyFont="1" applyBorder="1" applyAlignment="1" quotePrefix="1">
      <alignment horizontal="center" vertical="center"/>
    </xf>
    <xf numFmtId="4" fontId="25" fillId="0" borderId="24" xfId="0" applyNumberFormat="1" applyFont="1" applyBorder="1" applyAlignment="1">
      <alignment vertical="center"/>
    </xf>
    <xf numFmtId="0" fontId="26" fillId="13" borderId="15" xfId="48" applyNumberFormat="1" applyFont="1" applyFill="1" applyBorder="1" applyAlignment="1" quotePrefix="1">
      <alignment horizontal="center" vertical="center" wrapText="1"/>
    </xf>
    <xf numFmtId="4" fontId="26" fillId="13" borderId="15" xfId="48" applyNumberFormat="1" applyFont="1" applyFill="1" applyBorder="1" applyAlignment="1">
      <alignment horizontal="center" vertical="center"/>
    </xf>
    <xf numFmtId="0" fontId="25" fillId="0" borderId="25" xfId="0" applyNumberFormat="1" applyFont="1" applyBorder="1" applyAlignment="1" quotePrefix="1">
      <alignment horizontal="center" vertical="center" wrapText="1"/>
    </xf>
    <xf numFmtId="0" fontId="25" fillId="0" borderId="26" xfId="0" applyNumberFormat="1" applyFont="1" applyBorder="1" applyAlignment="1" quotePrefix="1">
      <alignment horizontal="center" vertical="center" wrapText="1"/>
    </xf>
    <xf numFmtId="0" fontId="25" fillId="0" borderId="27" xfId="0" applyNumberFormat="1" applyFont="1" applyBorder="1" applyAlignment="1" quotePrefix="1">
      <alignment horizontal="center" vertical="center" wrapText="1"/>
    </xf>
    <xf numFmtId="0" fontId="25" fillId="13" borderId="14" xfId="48" applyNumberFormat="1" applyFont="1" applyFill="1" applyBorder="1" applyAlignment="1" quotePrefix="1">
      <alignment horizontal="center" vertical="center"/>
    </xf>
    <xf numFmtId="0" fontId="25" fillId="13" borderId="28" xfId="48" applyNumberFormat="1" applyFont="1" applyFill="1" applyBorder="1" applyAlignment="1" quotePrefix="1">
      <alignment horizontal="center" vertical="center"/>
    </xf>
    <xf numFmtId="0" fontId="26" fillId="13" borderId="29" xfId="48" applyNumberFormat="1" applyFont="1" applyFill="1" applyBorder="1" applyAlignment="1" quotePrefix="1">
      <alignment horizontal="center" vertical="center" wrapText="1"/>
    </xf>
    <xf numFmtId="4" fontId="25" fillId="13" borderId="29" xfId="48" applyNumberFormat="1" applyFont="1" applyFill="1" applyBorder="1" applyAlignment="1">
      <alignment horizontal="center" vertical="center"/>
    </xf>
    <xf numFmtId="0" fontId="25" fillId="13" borderId="30" xfId="48" applyNumberFormat="1" applyFont="1" applyFill="1" applyBorder="1" applyAlignment="1" quotePrefix="1">
      <alignment horizontal="center" vertical="center" wrapText="1"/>
    </xf>
    <xf numFmtId="0" fontId="25" fillId="13" borderId="31" xfId="48" applyNumberFormat="1" applyFont="1" applyFill="1" applyBorder="1" applyAlignment="1" quotePrefix="1">
      <alignment horizontal="center" vertical="center"/>
    </xf>
    <xf numFmtId="0" fontId="25" fillId="0" borderId="20" xfId="0" applyNumberFormat="1" applyFont="1" applyBorder="1" applyAlignment="1" quotePrefix="1">
      <alignment horizontal="center" vertical="center"/>
    </xf>
    <xf numFmtId="0" fontId="25" fillId="0" borderId="22" xfId="0" applyNumberFormat="1" applyFont="1" applyBorder="1" applyAlignment="1" quotePrefix="1">
      <alignment horizontal="center" vertical="center"/>
    </xf>
    <xf numFmtId="0" fontId="25" fillId="0" borderId="24" xfId="0" applyNumberFormat="1" applyFont="1" applyBorder="1" applyAlignment="1" quotePrefix="1">
      <alignment horizontal="center" vertical="center"/>
    </xf>
    <xf numFmtId="0" fontId="25" fillId="0" borderId="32" xfId="0" applyNumberFormat="1" applyFont="1" applyBorder="1" applyAlignment="1" quotePrefix="1">
      <alignment horizontal="center" vertical="center" wrapText="1"/>
    </xf>
    <xf numFmtId="0" fontId="25" fillId="0" borderId="33" xfId="0" applyNumberFormat="1" applyFont="1" applyBorder="1" applyAlignment="1" quotePrefix="1">
      <alignment horizontal="center" vertical="center" wrapText="1"/>
    </xf>
    <xf numFmtId="0" fontId="25" fillId="0" borderId="34" xfId="0" applyNumberFormat="1" applyFont="1" applyBorder="1" applyAlignment="1" quotePrefix="1">
      <alignment horizontal="center" vertical="center" wrapText="1"/>
    </xf>
    <xf numFmtId="4" fontId="25" fillId="0" borderId="32" xfId="0" applyNumberFormat="1" applyFont="1" applyBorder="1" applyAlignment="1">
      <alignment vertical="center"/>
    </xf>
    <xf numFmtId="4" fontId="25" fillId="0" borderId="33" xfId="0" applyNumberFormat="1" applyFont="1" applyBorder="1" applyAlignment="1">
      <alignment vertical="center"/>
    </xf>
    <xf numFmtId="4" fontId="25" fillId="0" borderId="34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50" zoomScaleNormal="150" workbookViewId="0" topLeftCell="A1">
      <selection activeCell="C12" sqref="C12"/>
    </sheetView>
  </sheetViews>
  <sheetFormatPr defaultColWidth="9.00390625" defaultRowHeight="15" customHeight="1"/>
  <cols>
    <col min="1" max="1" width="10.140625" style="10" bestFit="1" customWidth="1"/>
    <col min="2" max="2" width="10.00390625" style="10" bestFit="1" customWidth="1"/>
    <col min="3" max="3" width="58.00390625" style="32" customWidth="1"/>
    <col min="4" max="4" width="19.421875" style="4" customWidth="1"/>
    <col min="5" max="5" width="9.140625" style="1" customWidth="1"/>
    <col min="6" max="6" width="32.421875" style="0" customWidth="1"/>
    <col min="7" max="7" width="23.140625" style="0" bestFit="1" customWidth="1"/>
  </cols>
  <sheetData>
    <row r="1" spans="1:4" ht="46.5" customHeight="1" thickBot="1">
      <c r="A1" s="46" t="s">
        <v>58</v>
      </c>
      <c r="B1" s="47"/>
      <c r="C1" s="47"/>
      <c r="D1" s="48"/>
    </row>
    <row r="2" spans="1:7" s="5" customFormat="1" ht="15" customHeight="1" thickBot="1">
      <c r="A2" s="76" t="s">
        <v>57</v>
      </c>
      <c r="B2" s="77" t="s">
        <v>1</v>
      </c>
      <c r="C2" s="67" t="s">
        <v>25</v>
      </c>
      <c r="D2" s="68" t="s">
        <v>20</v>
      </c>
      <c r="E2" s="3"/>
      <c r="F2" s="39"/>
      <c r="G2" s="39"/>
    </row>
    <row r="3" spans="1:7" ht="15" customHeight="1">
      <c r="A3" s="61" t="s">
        <v>2</v>
      </c>
      <c r="B3" s="78" t="s">
        <v>3</v>
      </c>
      <c r="C3" s="69" t="s">
        <v>21</v>
      </c>
      <c r="D3" s="62">
        <v>1024625.01</v>
      </c>
      <c r="F3" s="40"/>
      <c r="G3" s="41"/>
    </row>
    <row r="4" spans="1:7" ht="15" customHeight="1">
      <c r="A4" s="63" t="s">
        <v>4</v>
      </c>
      <c r="B4" s="79" t="s">
        <v>5</v>
      </c>
      <c r="C4" s="70" t="s">
        <v>22</v>
      </c>
      <c r="D4" s="64">
        <v>232385.07</v>
      </c>
      <c r="F4" s="40"/>
      <c r="G4" s="41"/>
    </row>
    <row r="5" spans="1:7" ht="15" customHeight="1">
      <c r="A5" s="63" t="s">
        <v>6</v>
      </c>
      <c r="B5" s="79" t="s">
        <v>7</v>
      </c>
      <c r="C5" s="70" t="s">
        <v>49</v>
      </c>
      <c r="D5" s="64">
        <v>36573.34</v>
      </c>
      <c r="F5" s="40"/>
      <c r="G5" s="41"/>
    </row>
    <row r="6" spans="1:7" ht="15" customHeight="1" thickBot="1">
      <c r="A6" s="65"/>
      <c r="B6" s="80"/>
      <c r="C6" s="71" t="s">
        <v>50</v>
      </c>
      <c r="D6" s="66">
        <v>15000</v>
      </c>
      <c r="F6" s="40"/>
      <c r="G6" s="41"/>
    </row>
    <row r="7" spans="1:4" ht="15" customHeight="1" thickBot="1">
      <c r="A7" s="57" t="s">
        <v>24</v>
      </c>
      <c r="B7" s="58"/>
      <c r="C7" s="59"/>
      <c r="D7" s="60">
        <f>SUM(D3:D6)</f>
        <v>1308583.4200000002</v>
      </c>
    </row>
    <row r="8" spans="1:3" ht="12" customHeight="1" thickBot="1">
      <c r="A8" s="34"/>
      <c r="B8" s="34"/>
      <c r="C8" s="33"/>
    </row>
    <row r="9" spans="1:5" s="7" customFormat="1" ht="15" customHeight="1" thickBot="1">
      <c r="A9" s="72" t="s">
        <v>0</v>
      </c>
      <c r="B9" s="73" t="s">
        <v>1</v>
      </c>
      <c r="C9" s="74" t="s">
        <v>26</v>
      </c>
      <c r="D9" s="75" t="s">
        <v>20</v>
      </c>
      <c r="E9" s="1"/>
    </row>
    <row r="10" spans="1:4" ht="27" customHeight="1">
      <c r="A10" s="61" t="s">
        <v>8</v>
      </c>
      <c r="B10" s="78" t="s">
        <v>9</v>
      </c>
      <c r="C10" s="81" t="s">
        <v>23</v>
      </c>
      <c r="D10" s="84">
        <v>200442.44</v>
      </c>
    </row>
    <row r="11" spans="1:4" ht="15" customHeight="1">
      <c r="A11" s="63" t="s">
        <v>10</v>
      </c>
      <c r="B11" s="79" t="s">
        <v>11</v>
      </c>
      <c r="C11" s="82" t="s">
        <v>48</v>
      </c>
      <c r="D11" s="85">
        <v>139303.46</v>
      </c>
    </row>
    <row r="12" spans="1:4" ht="15" customHeight="1">
      <c r="A12" s="63">
        <v>431</v>
      </c>
      <c r="B12" s="79">
        <v>4311</v>
      </c>
      <c r="C12" s="82" t="s">
        <v>54</v>
      </c>
      <c r="D12" s="85">
        <v>205913.92</v>
      </c>
    </row>
    <row r="13" spans="1:4" ht="15" customHeight="1">
      <c r="A13" s="63" t="s">
        <v>12</v>
      </c>
      <c r="B13" s="79" t="s">
        <v>13</v>
      </c>
      <c r="C13" s="82" t="s">
        <v>52</v>
      </c>
      <c r="D13" s="85">
        <v>68582.39</v>
      </c>
    </row>
    <row r="14" spans="1:4" ht="15" customHeight="1">
      <c r="A14" s="63" t="s">
        <v>14</v>
      </c>
      <c r="B14" s="79" t="s">
        <v>15</v>
      </c>
      <c r="C14" s="82" t="s">
        <v>53</v>
      </c>
      <c r="D14" s="85">
        <v>47800</v>
      </c>
    </row>
    <row r="15" spans="1:4" ht="15" customHeight="1">
      <c r="A15" s="63" t="s">
        <v>14</v>
      </c>
      <c r="B15" s="79" t="s">
        <v>16</v>
      </c>
      <c r="C15" s="82" t="s">
        <v>51</v>
      </c>
      <c r="D15" s="85">
        <v>311325</v>
      </c>
    </row>
    <row r="16" spans="1:4" ht="15" customHeight="1" thickBot="1">
      <c r="A16" s="65" t="s">
        <v>17</v>
      </c>
      <c r="B16" s="80" t="s">
        <v>18</v>
      </c>
      <c r="C16" s="83" t="s">
        <v>19</v>
      </c>
      <c r="D16" s="86">
        <v>2723.72</v>
      </c>
    </row>
    <row r="17" spans="1:4" ht="15" customHeight="1" thickBot="1">
      <c r="A17" s="49" t="s">
        <v>27</v>
      </c>
      <c r="B17" s="50"/>
      <c r="C17" s="51"/>
      <c r="D17" s="52">
        <f>SUM(D10:D16)</f>
        <v>976090.93</v>
      </c>
    </row>
    <row r="18" ht="15" customHeight="1" thickBot="1"/>
    <row r="19" spans="1:4" ht="15" customHeight="1" thickBot="1">
      <c r="A19" s="42" t="s">
        <v>56</v>
      </c>
      <c r="B19" s="43"/>
      <c r="C19" s="45"/>
      <c r="D19" s="44">
        <f>D7-D17</f>
        <v>332492.4900000001</v>
      </c>
    </row>
    <row r="20" spans="1:4" ht="15" customHeight="1" thickBot="1">
      <c r="A20" s="53" t="s">
        <v>55</v>
      </c>
      <c r="B20" s="54"/>
      <c r="C20" s="55"/>
      <c r="D20" s="56">
        <v>683589.14</v>
      </c>
    </row>
  </sheetData>
  <sheetProtection/>
  <autoFilter ref="A9:E17"/>
  <mergeCells count="6">
    <mergeCell ref="A17:C17"/>
    <mergeCell ref="A1:D1"/>
    <mergeCell ref="A7:C7"/>
    <mergeCell ref="A20:C20"/>
    <mergeCell ref="A19:C19"/>
  </mergeCells>
  <printOptions/>
  <pageMargins left="0.25" right="0.25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6.00390625" style="10" customWidth="1"/>
    <col min="2" max="5" width="21.8515625" style="4" customWidth="1"/>
    <col min="6" max="6" width="19.140625" style="4" bestFit="1" customWidth="1"/>
    <col min="7" max="14" width="9.140625" style="8" customWidth="1"/>
  </cols>
  <sheetData>
    <row r="1" spans="1:5" ht="33.75" customHeight="1">
      <c r="A1" s="37" t="s">
        <v>36</v>
      </c>
      <c r="B1" s="37"/>
      <c r="C1" s="37"/>
      <c r="D1" s="37"/>
      <c r="E1" s="37"/>
    </row>
    <row r="2" spans="1:13" s="12" customFormat="1" ht="28.5" customHeight="1" thickBot="1">
      <c r="A2" s="15" t="s">
        <v>28</v>
      </c>
      <c r="B2" s="16" t="s">
        <v>32</v>
      </c>
      <c r="C2" s="16" t="s">
        <v>33</v>
      </c>
      <c r="D2" s="16" t="s">
        <v>34</v>
      </c>
      <c r="E2" s="16" t="s">
        <v>35</v>
      </c>
      <c r="F2" s="11"/>
      <c r="G2" s="9"/>
      <c r="H2" s="9"/>
      <c r="I2" s="9"/>
      <c r="J2" s="9"/>
      <c r="K2" s="9"/>
      <c r="L2" s="9"/>
      <c r="M2" s="9"/>
    </row>
    <row r="3" spans="1:14" ht="19.5" customHeight="1" thickTop="1">
      <c r="A3" s="17" t="s">
        <v>29</v>
      </c>
      <c r="B3" s="6">
        <v>1009220.74</v>
      </c>
      <c r="C3" s="6">
        <v>430</v>
      </c>
      <c r="D3" s="6">
        <v>16609.68</v>
      </c>
      <c r="E3" s="6"/>
      <c r="N3"/>
    </row>
    <row r="4" spans="1:14" ht="19.5" customHeight="1">
      <c r="A4" s="18" t="s">
        <v>30</v>
      </c>
      <c r="B4" s="2">
        <v>6906863.01</v>
      </c>
      <c r="C4" s="2">
        <v>2150</v>
      </c>
      <c r="D4" s="2">
        <v>127115</v>
      </c>
      <c r="E4" s="2"/>
      <c r="N4"/>
    </row>
    <row r="5" spans="1:14" ht="19.5" customHeight="1">
      <c r="A5" s="18" t="s">
        <v>31</v>
      </c>
      <c r="B5" s="2">
        <f>1527369.83-12650-47900</f>
        <v>1466819.83</v>
      </c>
      <c r="C5" s="2">
        <v>5220</v>
      </c>
      <c r="D5" s="2">
        <v>221531</v>
      </c>
      <c r="E5" s="2">
        <v>35810</v>
      </c>
      <c r="N5"/>
    </row>
    <row r="6" spans="1:6" ht="19.5" customHeight="1">
      <c r="A6" s="13"/>
      <c r="B6" s="14"/>
      <c r="C6" s="14"/>
      <c r="D6" s="14">
        <f>SUM(D3:D5)</f>
        <v>365255.68</v>
      </c>
      <c r="E6" s="14"/>
      <c r="F6" s="14"/>
    </row>
    <row r="7" ht="19.5" customHeight="1"/>
    <row r="8" spans="1:5" ht="33.75" customHeight="1">
      <c r="A8" s="37" t="s">
        <v>41</v>
      </c>
      <c r="B8" s="37"/>
      <c r="C8" s="37"/>
      <c r="D8" s="37"/>
      <c r="E8" s="37"/>
    </row>
    <row r="9" spans="1:10" s="23" customFormat="1" ht="64.5" thickBot="1">
      <c r="A9" s="20" t="s">
        <v>28</v>
      </c>
      <c r="B9" s="21" t="s">
        <v>43</v>
      </c>
      <c r="C9" s="19" t="s">
        <v>45</v>
      </c>
      <c r="D9" s="27" t="s">
        <v>46</v>
      </c>
      <c r="E9" s="19" t="s">
        <v>42</v>
      </c>
      <c r="F9" s="22"/>
      <c r="G9" s="22"/>
      <c r="H9" s="22"/>
      <c r="I9" s="22"/>
      <c r="J9" s="22"/>
    </row>
    <row r="10" spans="1:14" ht="19.5" customHeight="1" thickTop="1">
      <c r="A10" s="17" t="s">
        <v>29</v>
      </c>
      <c r="B10" s="6">
        <f>822744.94+12000</f>
        <v>834744.94</v>
      </c>
      <c r="C10" s="29">
        <v>813596.09</v>
      </c>
      <c r="D10" s="30">
        <v>89235.33</v>
      </c>
      <c r="E10" s="6">
        <v>1103768.38</v>
      </c>
      <c r="F10" s="8"/>
      <c r="K10"/>
      <c r="L10"/>
      <c r="M10"/>
      <c r="N10"/>
    </row>
    <row r="11" spans="1:14" ht="19.5" customHeight="1">
      <c r="A11" s="18" t="s">
        <v>30</v>
      </c>
      <c r="B11" s="2">
        <v>6279725.02</v>
      </c>
      <c r="C11" s="31">
        <v>4787914.63</v>
      </c>
      <c r="D11" s="31">
        <v>1987881.61</v>
      </c>
      <c r="E11" s="2">
        <v>5746444.2</v>
      </c>
      <c r="F11" s="8"/>
      <c r="K11"/>
      <c r="L11"/>
      <c r="M11"/>
      <c r="N11"/>
    </row>
    <row r="12" spans="1:14" ht="19.5" customHeight="1">
      <c r="A12" s="18" t="s">
        <v>31</v>
      </c>
      <c r="B12" s="2">
        <v>5943550</v>
      </c>
      <c r="C12" s="31">
        <v>2889971.05</v>
      </c>
      <c r="D12" s="31">
        <v>1915343.23</v>
      </c>
      <c r="E12" s="2">
        <f>3603417.67+625</f>
        <v>3604042.67</v>
      </c>
      <c r="F12" s="8"/>
      <c r="K12"/>
      <c r="L12"/>
      <c r="M12"/>
      <c r="N12"/>
    </row>
    <row r="13" ht="19.5" customHeight="1"/>
    <row r="14" ht="19.5" customHeight="1"/>
    <row r="15" ht="19.5" customHeight="1" thickBot="1">
      <c r="E15" s="35" t="s">
        <v>47</v>
      </c>
    </row>
    <row r="16" spans="1:14" s="26" customFormat="1" ht="28.5" customHeight="1" thickBot="1">
      <c r="A16" s="38" t="s">
        <v>44</v>
      </c>
      <c r="B16" s="38"/>
      <c r="C16" s="16" t="s">
        <v>34</v>
      </c>
      <c r="D16" s="24"/>
      <c r="E16" s="36">
        <f>SUM(D6,C18:C19)</f>
        <v>603794.4299999999</v>
      </c>
      <c r="F16" s="28"/>
      <c r="G16" s="25"/>
      <c r="H16" s="25"/>
      <c r="I16" s="25"/>
      <c r="J16" s="25"/>
      <c r="K16" s="25"/>
      <c r="L16" s="25"/>
      <c r="M16" s="25"/>
      <c r="N16" s="25"/>
    </row>
    <row r="17" spans="1:2" ht="19.5" customHeight="1" thickTop="1">
      <c r="A17" s="17" t="s">
        <v>37</v>
      </c>
      <c r="B17" s="6">
        <v>56347</v>
      </c>
    </row>
    <row r="18" spans="1:3" ht="19.5" customHeight="1">
      <c r="A18" s="18" t="s">
        <v>38</v>
      </c>
      <c r="B18" s="2">
        <v>325073.42</v>
      </c>
      <c r="C18" s="4">
        <v>13140</v>
      </c>
    </row>
    <row r="19" spans="1:3" ht="19.5" customHeight="1">
      <c r="A19" s="18" t="s">
        <v>39</v>
      </c>
      <c r="B19" s="2">
        <v>3554259.65</v>
      </c>
      <c r="C19" s="4">
        <v>225398.75</v>
      </c>
    </row>
    <row r="20" spans="1:2" ht="19.5" customHeight="1">
      <c r="A20" s="18" t="s">
        <v>40</v>
      </c>
      <c r="B20" s="2">
        <v>263132.02</v>
      </c>
    </row>
  </sheetData>
  <sheetProtection/>
  <mergeCells count="3">
    <mergeCell ref="A1:E1"/>
    <mergeCell ref="A16:B16"/>
    <mergeCell ref="A8:E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Microsoft Office User</cp:lastModifiedBy>
  <cp:lastPrinted>2021-02-10T08:10:30Z</cp:lastPrinted>
  <dcterms:created xsi:type="dcterms:W3CDTF">2020-01-31T16:05:52Z</dcterms:created>
  <dcterms:modified xsi:type="dcterms:W3CDTF">2023-02-14T10:45:32Z</dcterms:modified>
  <cp:category/>
  <cp:version/>
  <cp:contentType/>
  <cp:contentStatus/>
</cp:coreProperties>
</file>